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 defaultThemeVersion="124226"/>
  <xr:revisionPtr revIDLastSave="0" documentId="13_ncr:1_{9B8327CB-B00D-495A-AF81-4D43327F75D3}" xr6:coauthVersionLast="47" xr6:coauthVersionMax="47" xr10:uidLastSave="{00000000-0000-0000-0000-000000000000}"/>
  <bookViews>
    <workbookView minimized="1" xWindow="4755" yWindow="4215" windowWidth="21600" windowHeight="11385" xr2:uid="{00000000-000D-0000-FFFF-FFFF00000000}"/>
  </bookViews>
  <sheets>
    <sheet name="Biêu 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E25" i="1"/>
  <c r="C22" i="1"/>
  <c r="D22" i="1"/>
  <c r="G22" i="1"/>
  <c r="G16" i="1"/>
  <c r="D11" i="1"/>
  <c r="C11" i="1" s="1"/>
  <c r="D30" i="1" l="1"/>
  <c r="D31" i="1" l="1"/>
  <c r="D29" i="1" l="1"/>
  <c r="E32" i="1"/>
  <c r="E29" i="1"/>
  <c r="D16" i="1" l="1"/>
  <c r="D12" i="1"/>
  <c r="C12" i="1" s="1"/>
  <c r="D13" i="1"/>
  <c r="C13" i="1" s="1"/>
  <c r="D14" i="1"/>
  <c r="C14" i="1" s="1"/>
  <c r="D15" i="1" l="1"/>
  <c r="C16" i="1"/>
  <c r="H29" i="1"/>
  <c r="D23" i="1"/>
  <c r="C23" i="1" s="1"/>
  <c r="D24" i="1"/>
  <c r="C24" i="1" s="1"/>
  <c r="G15" i="1" l="1"/>
  <c r="D27" i="1" l="1"/>
  <c r="C27" i="1" s="1"/>
  <c r="D28" i="1"/>
  <c r="C28" i="1" s="1"/>
  <c r="C30" i="1"/>
  <c r="C31" i="1"/>
  <c r="D33" i="1"/>
  <c r="C33" i="1" s="1"/>
  <c r="D34" i="1"/>
  <c r="C34" i="1" s="1"/>
  <c r="J32" i="1"/>
  <c r="G29" i="1"/>
  <c r="G25" i="1" s="1"/>
  <c r="H25" i="1"/>
  <c r="I29" i="1"/>
  <c r="I25" i="1" s="1"/>
  <c r="F29" i="1"/>
  <c r="F25" i="1" s="1"/>
  <c r="E26" i="1"/>
  <c r="J25" i="1" l="1"/>
  <c r="D25" i="1" s="1"/>
  <c r="C25" i="1" s="1"/>
  <c r="D32" i="1"/>
  <c r="C32" i="1" s="1"/>
  <c r="D26" i="1"/>
  <c r="C26" i="1" s="1"/>
  <c r="C29" i="1"/>
  <c r="D17" i="1" l="1"/>
  <c r="C17" i="1" s="1"/>
  <c r="C15" i="1" l="1"/>
</calcChain>
</file>

<file path=xl/sharedStrings.xml><?xml version="1.0" encoding="utf-8"?>
<sst xmlns="http://schemas.openxmlformats.org/spreadsheetml/2006/main" count="66" uniqueCount="48">
  <si>
    <t>Số TT</t>
  </si>
  <si>
    <t>Nội dung</t>
  </si>
  <si>
    <t>Tổng số được giao</t>
  </si>
  <si>
    <t>Tổng số đã phân bổ</t>
  </si>
  <si>
    <t>Trong đó</t>
  </si>
  <si>
    <t>I</t>
  </si>
  <si>
    <t>Tổng số thu, chi, nộp ngân sách phí, lệ phí</t>
  </si>
  <si>
    <t>Số thu phí, lệ phí</t>
  </si>
  <si>
    <t>1.1</t>
  </si>
  <si>
    <t>1.2</t>
  </si>
  <si>
    <t>Chi từ nguồn thu phí được để lại</t>
  </si>
  <si>
    <t>2.1</t>
  </si>
  <si>
    <t>a</t>
  </si>
  <si>
    <t>Kinh phí nhiệm vụ thường xuyên</t>
  </si>
  <si>
    <t>b</t>
  </si>
  <si>
    <t>Kinh phí nhiệm vụ không thường xuyên</t>
  </si>
  <si>
    <t>2.2</t>
  </si>
  <si>
    <t>Chi quản lý hành chính</t>
  </si>
  <si>
    <t>Kinh phí thực hiện chế độ tự chủ</t>
  </si>
  <si>
    <t>Kinh phí không thực hiện chế độ tự chủ</t>
  </si>
  <si>
    <t>Số phí, lệ phí nộp NSNN</t>
  </si>
  <si>
    <t>3.1</t>
  </si>
  <si>
    <t>3.2</t>
  </si>
  <si>
    <t>II</t>
  </si>
  <si>
    <t>Dự toán chi ngân sách nhà nước</t>
  </si>
  <si>
    <t>4.1</t>
  </si>
  <si>
    <t>4.2</t>
  </si>
  <si>
    <t>Chi sự nghiệp thể dục thể thao</t>
  </si>
  <si>
    <t>Chi Chương trình mục tiêu quốc gia</t>
  </si>
  <si>
    <t>Sở VĂN HÓA, THỂ THAO VÀ DU LỊCH LÂM ĐỒNG</t>
  </si>
  <si>
    <t>Chương: 425</t>
  </si>
  <si>
    <t>ĐV tính: triệu đồng</t>
  </si>
  <si>
    <t>Văn phòng Sở</t>
  </si>
  <si>
    <t>Thư viện</t>
  </si>
  <si>
    <t>Bảo tàng</t>
  </si>
  <si>
    <t>Trung tâm Phát hành phim và Chiếu bóng</t>
  </si>
  <si>
    <t>Trung tâm Huấn luyện và Thi đấu TDTT</t>
  </si>
  <si>
    <t>Chi Chương trình mục tiêu phát triển văn hóa</t>
  </si>
  <si>
    <t xml:space="preserve">Chi sự nghiệp văn hóa </t>
  </si>
  <si>
    <t>Phi thẩm định khách sạn, cơ sở lưu trú</t>
  </si>
  <si>
    <t>c</t>
  </si>
  <si>
    <t>Phí Thư viện</t>
  </si>
  <si>
    <t>Phí tham quan bảo tàng, Di tích nhà lao thiếu nhi Đà Lạt</t>
  </si>
  <si>
    <t>Biểu số 01</t>
  </si>
  <si>
    <t>Trung tâm Văn hóa Nghệ thuật</t>
  </si>
  <si>
    <t>DỰ TOÁN THU - CHI NGÂN SÁCH ĐƯỢC GIAO VÀ PHÂN BỔ CHO CÁC ĐƠN VỊ TRỰC THUỘC NĂM 2025</t>
  </si>
  <si>
    <t>(Kèm theo Quyết định số     /QĐ-VHTTDL  ngày     /01/2025 của Sở Văn hóa, Thể thao và Du lịch Lâm Đồng)</t>
  </si>
  <si>
    <t>Chi Sự nghiệp kinh tế khác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</si>
</sst>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#,##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charset val="1"/>
      <scheme val="minor"/>
    </font>
    <font>
      <sz val="10"/>
      <name val="Arial"/>
      <family val="2"/>
      <charset val="163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5" fillId="0" borderId="0"/>
    <xf numFmtId="0" fontId="6" fillId="0" borderId="0"/>
  </cellStyleXfs>
  <cellXfs count="3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 wrapText="1"/>
    </xf>
    <xf numFmtId="41" fontId="2" fillId="0" borderId="0" xfId="1" applyFont="1" applyAlignment="1">
      <alignment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4">
    <cellStyle name="Comma [0]" xfId="1" builtinId="6"/>
    <cellStyle name="Normal" xfId="0" builtinId="0"/>
    <cellStyle name="Normal 3" xfId="2" xr:uid="{00000000-0005-0000-0000-000002000000}"/>
    <cellStyle name="Normal 8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E35" sqref="E35"/>
    </sheetView>
  </sheetViews>
  <sheetFormatPr defaultColWidth="5.85546875" defaultRowHeight="15.75" x14ac:dyDescent="0.25"/>
  <cols>
    <col min="1" max="1" width="7.5703125" style="8" customWidth="1"/>
    <col min="2" max="2" width="35.5703125" style="8" customWidth="1"/>
    <col min="3" max="3" width="15.7109375" style="8" customWidth="1"/>
    <col min="4" max="4" width="15" style="8" customWidth="1"/>
    <col min="5" max="5" width="14.42578125" style="8" customWidth="1"/>
    <col min="6" max="6" width="10.28515625" style="8" customWidth="1"/>
    <col min="7" max="9" width="11.7109375" style="8" customWidth="1"/>
    <col min="10" max="10" width="9.5703125" style="8" customWidth="1"/>
    <col min="11" max="16384" width="5.85546875" style="8"/>
  </cols>
  <sheetData>
    <row r="1" spans="1:10" x14ac:dyDescent="0.25">
      <c r="A1" s="25" t="s">
        <v>29</v>
      </c>
      <c r="B1" s="25"/>
      <c r="C1" s="25"/>
      <c r="D1" s="25"/>
    </row>
    <row r="2" spans="1:10" x14ac:dyDescent="0.25">
      <c r="A2" s="25" t="s">
        <v>30</v>
      </c>
      <c r="B2" s="25"/>
      <c r="C2" s="25"/>
      <c r="D2" s="25"/>
    </row>
    <row r="3" spans="1:10" x14ac:dyDescent="0.25">
      <c r="A3" s="9"/>
    </row>
    <row r="4" spans="1:10" x14ac:dyDescent="0.25">
      <c r="A4" s="27" t="s">
        <v>45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x14ac:dyDescent="0.25">
      <c r="A5" s="28" t="s">
        <v>46</v>
      </c>
      <c r="B5" s="28"/>
      <c r="C5" s="28"/>
      <c r="D5" s="28"/>
      <c r="E5" s="28"/>
      <c r="F5" s="28"/>
      <c r="G5" s="28"/>
      <c r="H5" s="28"/>
      <c r="I5" s="28"/>
      <c r="J5" s="28"/>
    </row>
    <row r="6" spans="1:10" x14ac:dyDescent="0.25">
      <c r="I6" s="29" t="s">
        <v>43</v>
      </c>
      <c r="J6" s="29"/>
    </row>
    <row r="7" spans="1:10" x14ac:dyDescent="0.25">
      <c r="H7" s="26" t="s">
        <v>31</v>
      </c>
      <c r="I7" s="26"/>
      <c r="J7" s="26"/>
    </row>
    <row r="8" spans="1:10" x14ac:dyDescent="0.25">
      <c r="A8" s="30" t="s">
        <v>0</v>
      </c>
      <c r="B8" s="30" t="s">
        <v>1</v>
      </c>
      <c r="C8" s="30" t="s">
        <v>2</v>
      </c>
      <c r="D8" s="30" t="s">
        <v>3</v>
      </c>
      <c r="E8" s="30" t="s">
        <v>4</v>
      </c>
      <c r="F8" s="30"/>
      <c r="G8" s="30"/>
      <c r="H8" s="30"/>
      <c r="I8" s="30"/>
      <c r="J8" s="30"/>
    </row>
    <row r="9" spans="1:10" ht="78.75" x14ac:dyDescent="0.25">
      <c r="A9" s="30"/>
      <c r="B9" s="30"/>
      <c r="C9" s="30"/>
      <c r="D9" s="30"/>
      <c r="E9" s="7" t="s">
        <v>32</v>
      </c>
      <c r="F9" s="7" t="s">
        <v>33</v>
      </c>
      <c r="G9" s="1" t="s">
        <v>34</v>
      </c>
      <c r="H9" s="1" t="s">
        <v>44</v>
      </c>
      <c r="I9" s="1" t="s">
        <v>35</v>
      </c>
      <c r="J9" s="1" t="s">
        <v>36</v>
      </c>
    </row>
    <row r="10" spans="1:10" s="9" customFormat="1" ht="31.5" x14ac:dyDescent="0.25">
      <c r="A10" s="7" t="s">
        <v>5</v>
      </c>
      <c r="B10" s="2" t="s">
        <v>6</v>
      </c>
      <c r="C10" s="11"/>
      <c r="D10" s="11"/>
      <c r="E10" s="11"/>
      <c r="F10" s="11"/>
      <c r="G10" s="12"/>
      <c r="H10" s="12"/>
      <c r="I10" s="12"/>
      <c r="J10" s="12"/>
    </row>
    <row r="11" spans="1:10" s="9" customFormat="1" x14ac:dyDescent="0.25">
      <c r="A11" s="7">
        <v>1</v>
      </c>
      <c r="B11" s="2" t="s">
        <v>7</v>
      </c>
      <c r="C11" s="11">
        <f>+D11</f>
        <v>800</v>
      </c>
      <c r="D11" s="11">
        <f>+SUM(E11:J11)</f>
        <v>800</v>
      </c>
      <c r="E11" s="11">
        <v>300</v>
      </c>
      <c r="F11" s="11"/>
      <c r="G11" s="11">
        <v>500</v>
      </c>
      <c r="H11" s="11"/>
      <c r="I11" s="11"/>
      <c r="J11" s="11"/>
    </row>
    <row r="12" spans="1:10" s="10" customFormat="1" ht="31.5" hidden="1" x14ac:dyDescent="0.25">
      <c r="A12" s="5" t="s">
        <v>12</v>
      </c>
      <c r="B12" s="6" t="s">
        <v>39</v>
      </c>
      <c r="C12" s="15">
        <f t="shared" ref="C12:C14" si="0">D12</f>
        <v>300</v>
      </c>
      <c r="D12" s="15">
        <f t="shared" ref="D12:D14" si="1">E12+F12+G12</f>
        <v>300</v>
      </c>
      <c r="E12" s="15">
        <v>300</v>
      </c>
      <c r="F12" s="15"/>
      <c r="G12" s="16"/>
      <c r="H12" s="16"/>
      <c r="I12" s="16"/>
      <c r="J12" s="16"/>
    </row>
    <row r="13" spans="1:10" s="10" customFormat="1" ht="31.5" hidden="1" x14ac:dyDescent="0.25">
      <c r="A13" s="5" t="s">
        <v>14</v>
      </c>
      <c r="B13" s="6" t="s">
        <v>42</v>
      </c>
      <c r="C13" s="15">
        <f t="shared" si="0"/>
        <v>400</v>
      </c>
      <c r="D13" s="15">
        <f t="shared" si="1"/>
        <v>400</v>
      </c>
      <c r="E13" s="15"/>
      <c r="F13" s="15"/>
      <c r="G13" s="16">
        <v>400</v>
      </c>
      <c r="H13" s="16"/>
      <c r="I13" s="16"/>
      <c r="J13" s="16"/>
    </row>
    <row r="14" spans="1:10" s="10" customFormat="1" hidden="1" x14ac:dyDescent="0.25">
      <c r="A14" s="5" t="s">
        <v>40</v>
      </c>
      <c r="B14" s="6" t="s">
        <v>41</v>
      </c>
      <c r="C14" s="15">
        <f t="shared" si="0"/>
        <v>11</v>
      </c>
      <c r="D14" s="15">
        <f t="shared" si="1"/>
        <v>11</v>
      </c>
      <c r="E14" s="15"/>
      <c r="F14" s="15">
        <v>11</v>
      </c>
      <c r="G14" s="16"/>
      <c r="H14" s="16"/>
      <c r="I14" s="16"/>
      <c r="J14" s="16"/>
    </row>
    <row r="15" spans="1:10" s="9" customFormat="1" x14ac:dyDescent="0.25">
      <c r="A15" s="7">
        <v>2</v>
      </c>
      <c r="B15" s="2" t="s">
        <v>10</v>
      </c>
      <c r="C15" s="11">
        <f>C16+C19</f>
        <v>400</v>
      </c>
      <c r="D15" s="11">
        <f>D16+D19</f>
        <v>400</v>
      </c>
      <c r="E15" s="11"/>
      <c r="F15" s="11"/>
      <c r="G15" s="11">
        <f>G16</f>
        <v>400</v>
      </c>
      <c r="H15" s="11"/>
      <c r="I15" s="11"/>
      <c r="J15" s="11"/>
    </row>
    <row r="16" spans="1:10" x14ac:dyDescent="0.25">
      <c r="A16" s="3" t="s">
        <v>11</v>
      </c>
      <c r="B16" s="4" t="s">
        <v>38</v>
      </c>
      <c r="C16" s="13">
        <f>D16</f>
        <v>400</v>
      </c>
      <c r="D16" s="13">
        <f>F16+G16</f>
        <v>400</v>
      </c>
      <c r="E16" s="13"/>
      <c r="F16" s="13"/>
      <c r="G16" s="13">
        <f>+G11*0.8</f>
        <v>400</v>
      </c>
      <c r="H16" s="13"/>
      <c r="I16" s="13"/>
      <c r="J16" s="13"/>
    </row>
    <row r="17" spans="1:11" s="10" customFormat="1" hidden="1" x14ac:dyDescent="0.25">
      <c r="A17" s="5" t="s">
        <v>12</v>
      </c>
      <c r="B17" s="6" t="s">
        <v>13</v>
      </c>
      <c r="C17" s="15">
        <f t="shared" ref="C17:C24" si="2">D17</f>
        <v>211</v>
      </c>
      <c r="D17" s="15">
        <f>SUM(E17:J17)</f>
        <v>211</v>
      </c>
      <c r="E17" s="15"/>
      <c r="F17" s="15">
        <v>11</v>
      </c>
      <c r="G17" s="16">
        <v>200</v>
      </c>
      <c r="H17" s="16"/>
      <c r="I17" s="16"/>
      <c r="J17" s="16"/>
    </row>
    <row r="18" spans="1:11" s="10" customFormat="1" ht="31.5" hidden="1" x14ac:dyDescent="0.25">
      <c r="A18" s="5" t="s">
        <v>14</v>
      </c>
      <c r="B18" s="6" t="s">
        <v>15</v>
      </c>
      <c r="C18" s="15"/>
      <c r="D18" s="15"/>
      <c r="E18" s="15"/>
      <c r="F18" s="15"/>
      <c r="G18" s="16"/>
      <c r="H18" s="16"/>
      <c r="I18" s="16"/>
      <c r="J18" s="16"/>
    </row>
    <row r="19" spans="1:11" x14ac:dyDescent="0.25">
      <c r="A19" s="3" t="s">
        <v>16</v>
      </c>
      <c r="B19" s="4" t="s">
        <v>17</v>
      </c>
      <c r="C19" s="13"/>
      <c r="D19" s="13"/>
      <c r="E19" s="13"/>
      <c r="F19" s="13"/>
      <c r="G19" s="13"/>
      <c r="H19" s="13"/>
      <c r="I19" s="13"/>
      <c r="J19" s="13"/>
    </row>
    <row r="20" spans="1:11" s="10" customFormat="1" hidden="1" x14ac:dyDescent="0.25">
      <c r="A20" s="5" t="s">
        <v>12</v>
      </c>
      <c r="B20" s="6" t="s">
        <v>18</v>
      </c>
      <c r="C20" s="15"/>
      <c r="D20" s="15"/>
      <c r="E20" s="15"/>
      <c r="F20" s="15"/>
      <c r="G20" s="16"/>
      <c r="H20" s="16"/>
      <c r="I20" s="16"/>
      <c r="J20" s="16"/>
    </row>
    <row r="21" spans="1:11" s="10" customFormat="1" ht="31.5" hidden="1" x14ac:dyDescent="0.25">
      <c r="A21" s="5" t="s">
        <v>14</v>
      </c>
      <c r="B21" s="6" t="s">
        <v>19</v>
      </c>
      <c r="C21" s="15"/>
      <c r="D21" s="15"/>
      <c r="E21" s="15"/>
      <c r="F21" s="15"/>
      <c r="G21" s="16"/>
      <c r="H21" s="16"/>
      <c r="I21" s="16"/>
      <c r="J21" s="16"/>
    </row>
    <row r="22" spans="1:11" s="9" customFormat="1" x14ac:dyDescent="0.25">
      <c r="A22" s="7">
        <v>3</v>
      </c>
      <c r="B22" s="2" t="s">
        <v>20</v>
      </c>
      <c r="C22" s="11">
        <f>+D22</f>
        <v>400</v>
      </c>
      <c r="D22" s="11">
        <f>+E22+F22+G22+H22+I22+J22</f>
        <v>400</v>
      </c>
      <c r="E22" s="11">
        <v>300</v>
      </c>
      <c r="F22" s="11"/>
      <c r="G22" s="11">
        <f>+G11-G15</f>
        <v>100</v>
      </c>
      <c r="H22" s="11"/>
      <c r="I22" s="11"/>
      <c r="J22" s="11"/>
    </row>
    <row r="23" spans="1:11" s="10" customFormat="1" ht="31.5" hidden="1" x14ac:dyDescent="0.25">
      <c r="A23" s="5" t="s">
        <v>12</v>
      </c>
      <c r="B23" s="6" t="s">
        <v>39</v>
      </c>
      <c r="C23" s="15">
        <f t="shared" si="2"/>
        <v>300</v>
      </c>
      <c r="D23" s="15">
        <f t="shared" ref="D23:D24" si="3">SUM(E23:J23)</f>
        <v>300</v>
      </c>
      <c r="E23" s="15">
        <v>300</v>
      </c>
      <c r="F23" s="15"/>
      <c r="G23" s="16"/>
      <c r="H23" s="16"/>
      <c r="I23" s="16"/>
      <c r="J23" s="16"/>
    </row>
    <row r="24" spans="1:11" s="10" customFormat="1" ht="31.5" hidden="1" x14ac:dyDescent="0.25">
      <c r="A24" s="5" t="s">
        <v>14</v>
      </c>
      <c r="B24" s="6" t="s">
        <v>42</v>
      </c>
      <c r="C24" s="15">
        <f t="shared" si="2"/>
        <v>200</v>
      </c>
      <c r="D24" s="15">
        <f t="shared" si="3"/>
        <v>200</v>
      </c>
      <c r="E24" s="15"/>
      <c r="F24" s="15"/>
      <c r="G24" s="16">
        <v>200</v>
      </c>
      <c r="H24" s="16"/>
      <c r="I24" s="16"/>
      <c r="J24" s="16"/>
    </row>
    <row r="25" spans="1:11" s="9" customFormat="1" x14ac:dyDescent="0.25">
      <c r="A25" s="7" t="s">
        <v>23</v>
      </c>
      <c r="B25" s="2" t="s">
        <v>24</v>
      </c>
      <c r="C25" s="23">
        <f>D25</f>
        <v>90580.812000000005</v>
      </c>
      <c r="D25" s="23">
        <f>SUM(E25:J25)</f>
        <v>90580.812000000005</v>
      </c>
      <c r="E25" s="23">
        <f>E26+E29+E32+E35</f>
        <v>19099.811999999998</v>
      </c>
      <c r="F25" s="11">
        <f t="shared" ref="F25:J25" si="4">F26+F29+F32+F35</f>
        <v>5487</v>
      </c>
      <c r="G25" s="11">
        <f t="shared" si="4"/>
        <v>7850</v>
      </c>
      <c r="H25" s="11">
        <f t="shared" si="4"/>
        <v>15603</v>
      </c>
      <c r="I25" s="11">
        <f t="shared" si="4"/>
        <v>4533</v>
      </c>
      <c r="J25" s="11">
        <f t="shared" si="4"/>
        <v>38008</v>
      </c>
    </row>
    <row r="26" spans="1:11" s="9" customFormat="1" x14ac:dyDescent="0.25">
      <c r="A26" s="7">
        <v>1</v>
      </c>
      <c r="B26" s="2" t="s">
        <v>17</v>
      </c>
      <c r="C26" s="23">
        <f t="shared" ref="C26:C35" si="5">D26</f>
        <v>12602.812</v>
      </c>
      <c r="D26" s="23">
        <f t="shared" ref="D26:D34" si="6">SUM(E26:J26)</f>
        <v>12602.812</v>
      </c>
      <c r="E26" s="23">
        <f>E27+E28</f>
        <v>12602.812</v>
      </c>
      <c r="F26" s="11"/>
      <c r="G26" s="12"/>
      <c r="H26" s="12"/>
      <c r="I26" s="12"/>
      <c r="J26" s="12"/>
    </row>
    <row r="27" spans="1:11" x14ac:dyDescent="0.25">
      <c r="A27" s="3" t="s">
        <v>8</v>
      </c>
      <c r="B27" s="4" t="s">
        <v>18</v>
      </c>
      <c r="C27" s="24">
        <f t="shared" si="5"/>
        <v>11079.812</v>
      </c>
      <c r="D27" s="24">
        <f t="shared" si="6"/>
        <v>11079.812</v>
      </c>
      <c r="E27" s="22">
        <v>11079.812</v>
      </c>
      <c r="F27" s="20"/>
      <c r="G27" s="20"/>
      <c r="H27" s="20"/>
      <c r="I27" s="20"/>
      <c r="J27" s="20"/>
      <c r="K27" s="21"/>
    </row>
    <row r="28" spans="1:11" x14ac:dyDescent="0.25">
      <c r="A28" s="3" t="s">
        <v>9</v>
      </c>
      <c r="B28" s="4" t="s">
        <v>19</v>
      </c>
      <c r="C28" s="13">
        <f t="shared" si="5"/>
        <v>1523</v>
      </c>
      <c r="D28" s="13">
        <f t="shared" si="6"/>
        <v>1523</v>
      </c>
      <c r="E28" s="19">
        <v>1523</v>
      </c>
      <c r="F28" s="20"/>
      <c r="G28" s="20"/>
      <c r="H28" s="20"/>
      <c r="I28" s="20"/>
      <c r="J28" s="20"/>
      <c r="K28" s="21"/>
    </row>
    <row r="29" spans="1:11" s="9" customFormat="1" x14ac:dyDescent="0.25">
      <c r="A29" s="7">
        <v>2</v>
      </c>
      <c r="B29" s="2" t="s">
        <v>38</v>
      </c>
      <c r="C29" s="11">
        <f t="shared" si="5"/>
        <v>37088</v>
      </c>
      <c r="D29" s="11">
        <f>SUM(D30:D31)</f>
        <v>37088</v>
      </c>
      <c r="E29" s="17">
        <f>E30+E31</f>
        <v>3615</v>
      </c>
      <c r="F29" s="17">
        <f>F30+F31</f>
        <v>5487</v>
      </c>
      <c r="G29" s="17">
        <f t="shared" ref="G29:I29" si="7">G30+G31</f>
        <v>7850</v>
      </c>
      <c r="H29" s="17">
        <f>H30+H31</f>
        <v>15603</v>
      </c>
      <c r="I29" s="17">
        <f t="shared" si="7"/>
        <v>4533</v>
      </c>
      <c r="J29" s="18"/>
    </row>
    <row r="30" spans="1:11" x14ac:dyDescent="0.25">
      <c r="A30" s="3" t="s">
        <v>11</v>
      </c>
      <c r="B30" s="4" t="s">
        <v>13</v>
      </c>
      <c r="C30" s="13">
        <f t="shared" si="5"/>
        <v>18323</v>
      </c>
      <c r="D30" s="13">
        <f>SUM(E30:J30)</f>
        <v>18323</v>
      </c>
      <c r="E30" s="19"/>
      <c r="F30" s="19">
        <v>3387</v>
      </c>
      <c r="G30" s="20">
        <v>4950</v>
      </c>
      <c r="H30" s="20">
        <v>7653</v>
      </c>
      <c r="I30" s="20">
        <v>2333</v>
      </c>
      <c r="J30" s="20"/>
    </row>
    <row r="31" spans="1:11" x14ac:dyDescent="0.25">
      <c r="A31" s="3" t="s">
        <v>16</v>
      </c>
      <c r="B31" s="4" t="s">
        <v>15</v>
      </c>
      <c r="C31" s="13">
        <f t="shared" si="5"/>
        <v>18765</v>
      </c>
      <c r="D31" s="13">
        <f>SUM(E31:J31)</f>
        <v>18765</v>
      </c>
      <c r="E31" s="19">
        <v>3615</v>
      </c>
      <c r="F31" s="19">
        <v>2100</v>
      </c>
      <c r="G31" s="20">
        <v>2900</v>
      </c>
      <c r="H31" s="20">
        <v>7950</v>
      </c>
      <c r="I31" s="20">
        <v>2200</v>
      </c>
      <c r="J31" s="20"/>
    </row>
    <row r="32" spans="1:11" s="9" customFormat="1" x14ac:dyDescent="0.25">
      <c r="A32" s="7">
        <v>3</v>
      </c>
      <c r="B32" s="2" t="s">
        <v>27</v>
      </c>
      <c r="C32" s="11">
        <f t="shared" si="5"/>
        <v>40390</v>
      </c>
      <c r="D32" s="11">
        <f>SUM(E32:J32)</f>
        <v>40390</v>
      </c>
      <c r="E32" s="17">
        <f>E34</f>
        <v>2382</v>
      </c>
      <c r="F32" s="17"/>
      <c r="G32" s="18"/>
      <c r="H32" s="18"/>
      <c r="I32" s="18"/>
      <c r="J32" s="18">
        <f>J33+J34</f>
        <v>38008</v>
      </c>
    </row>
    <row r="33" spans="1:10" x14ac:dyDescent="0.25">
      <c r="A33" s="3" t="s">
        <v>21</v>
      </c>
      <c r="B33" s="4" t="s">
        <v>13</v>
      </c>
      <c r="C33" s="13">
        <f t="shared" si="5"/>
        <v>5389</v>
      </c>
      <c r="D33" s="13">
        <f t="shared" si="6"/>
        <v>5389</v>
      </c>
      <c r="E33" s="19"/>
      <c r="F33" s="19"/>
      <c r="G33" s="20"/>
      <c r="H33" s="20"/>
      <c r="I33" s="20"/>
      <c r="J33" s="20">
        <v>5389</v>
      </c>
    </row>
    <row r="34" spans="1:10" x14ac:dyDescent="0.25">
      <c r="A34" s="3" t="s">
        <v>22</v>
      </c>
      <c r="B34" s="4" t="s">
        <v>15</v>
      </c>
      <c r="C34" s="13">
        <f t="shared" si="5"/>
        <v>35001</v>
      </c>
      <c r="D34" s="13">
        <f t="shared" si="6"/>
        <v>35001</v>
      </c>
      <c r="E34" s="19">
        <v>2382</v>
      </c>
      <c r="F34" s="19"/>
      <c r="G34" s="20"/>
      <c r="H34" s="20"/>
      <c r="I34" s="20"/>
      <c r="J34" s="20">
        <v>32619</v>
      </c>
    </row>
    <row r="35" spans="1:10" x14ac:dyDescent="0.25">
      <c r="A35" s="7">
        <v>4</v>
      </c>
      <c r="B35" s="2" t="s">
        <v>47</v>
      </c>
      <c r="C35" s="11">
        <f t="shared" si="5"/>
        <v>500</v>
      </c>
      <c r="D35" s="11">
        <f>+E35</f>
        <v>500</v>
      </c>
      <c r="E35" s="11">
        <v>500</v>
      </c>
      <c r="F35" s="19"/>
      <c r="G35" s="20"/>
      <c r="H35" s="20"/>
      <c r="I35" s="20"/>
      <c r="J35" s="20"/>
    </row>
    <row r="36" spans="1:10" hidden="1" x14ac:dyDescent="0.25">
      <c r="A36" s="3" t="s">
        <v>25</v>
      </c>
      <c r="B36" s="4" t="s">
        <v>28</v>
      </c>
      <c r="C36" s="13"/>
      <c r="D36" s="13"/>
      <c r="E36" s="19"/>
      <c r="F36" s="19"/>
      <c r="G36" s="20"/>
      <c r="H36" s="20"/>
      <c r="I36" s="20"/>
      <c r="J36" s="20"/>
    </row>
    <row r="37" spans="1:10" ht="31.5" hidden="1" x14ac:dyDescent="0.25">
      <c r="A37" s="3" t="s">
        <v>26</v>
      </c>
      <c r="B37" s="4" t="s">
        <v>37</v>
      </c>
      <c r="C37" s="13"/>
      <c r="D37" s="13"/>
      <c r="E37" s="13"/>
      <c r="F37" s="13"/>
      <c r="G37" s="14"/>
      <c r="H37" s="14"/>
      <c r="I37" s="14"/>
      <c r="J37" s="14"/>
    </row>
  </sheetData>
  <mergeCells count="11">
    <mergeCell ref="A8:A9"/>
    <mergeCell ref="B8:B9"/>
    <mergeCell ref="C8:C9"/>
    <mergeCell ref="D8:D9"/>
    <mergeCell ref="E8:J8"/>
    <mergeCell ref="A1:D1"/>
    <mergeCell ref="A2:D2"/>
    <mergeCell ref="H7:J7"/>
    <mergeCell ref="A4:J4"/>
    <mergeCell ref="A5:J5"/>
    <mergeCell ref="I6:J6"/>
  </mergeCells>
  <pageMargins left="0.2" right="0.2" top="0.49" bottom="0.42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Biêu 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2025-01-03T03:28:52Z</dcterms:modified>
</cp:coreProperties>
</file>